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-120" yWindow="-120" windowWidth="20730" windowHeight="11160"/>
  </bookViews>
  <sheets>
    <sheet name="Land &amp; Land Development" sheetId="1" r:id="rId1"/>
    <sheet name="Vehicle Working" sheetId="9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6" i="1"/>
  <c r="G5" i="1"/>
  <c r="G4" i="1"/>
  <c r="G3" i="1"/>
  <c r="G2" i="1"/>
  <c r="G4" i="9"/>
  <c r="G3" i="9"/>
  <c r="G5" i="9"/>
  <c r="G6" i="9"/>
  <c r="G7" i="9"/>
  <c r="G8" i="9"/>
  <c r="G9" i="9"/>
  <c r="G10" i="9"/>
  <c r="G11" i="9"/>
  <c r="G12" i="9"/>
  <c r="G13" i="9"/>
  <c r="G14" i="9"/>
  <c r="F4" i="9"/>
  <c r="F5" i="9"/>
  <c r="F6" i="9"/>
  <c r="F7" i="9"/>
  <c r="F8" i="9"/>
  <c r="F9" i="9"/>
  <c r="F10" i="9"/>
  <c r="F11" i="9"/>
  <c r="F12" i="9"/>
  <c r="F13" i="9"/>
  <c r="F14" i="9"/>
  <c r="F3" i="9"/>
  <c r="E15" i="9"/>
  <c r="F15" i="9"/>
  <c r="M2" i="9"/>
  <c r="D2" i="9"/>
  <c r="G15" i="9" l="1"/>
  <c r="G17" i="9" s="1"/>
  <c r="G18" i="9" s="1"/>
</calcChain>
</file>

<file path=xl/comments1.xml><?xml version="1.0" encoding="utf-8"?>
<comments xmlns="http://schemas.openxmlformats.org/spreadsheetml/2006/main">
  <authors>
    <author>Mohammad Firoze Miah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Sold on 18.09.2018 Tk. 9,80,000/-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1500 CC, White, Model 2013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1500 CC, White, Model 2013</t>
        </r>
      </text>
    </comment>
  </commentList>
</comments>
</file>

<file path=xl/sharedStrings.xml><?xml version="1.0" encoding="utf-8"?>
<sst xmlns="http://schemas.openxmlformats.org/spreadsheetml/2006/main" count="227" uniqueCount="44">
  <si>
    <t>Group</t>
  </si>
  <si>
    <t>Sub Group</t>
  </si>
  <si>
    <t>Asset Name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</si>
  <si>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</si>
  <si>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</si>
  <si>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</si>
  <si>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</si>
  <si>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</si>
  <si>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</si>
  <si>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</si>
  <si>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</si>
  <si>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Pcs</t>
  </si>
  <si>
    <t>Ryans IT Limited</t>
  </si>
  <si>
    <t>Cross World Power Ltd</t>
  </si>
  <si>
    <t>7th Floor Head Office</t>
  </si>
  <si>
    <t>Motor Vehicle</t>
  </si>
  <si>
    <t>Opening Balance</t>
  </si>
  <si>
    <t>Toyota Fielder - DM-GA-28-6103</t>
  </si>
  <si>
    <t>Toyota Fielder - DM-GA-28-6105</t>
  </si>
  <si>
    <t>Toyota Premio - DM-GA-28-5033</t>
  </si>
  <si>
    <t>Toyota Assista -DM GA- 31-4653</t>
  </si>
  <si>
    <t>Toyota Assista -DM GA- 31-4614</t>
  </si>
  <si>
    <t>Toyota Probox -DM-GA:22-5828</t>
  </si>
  <si>
    <t>Toyota Probox -DM-GA:22-5829</t>
  </si>
  <si>
    <t>Toyota Probox -DM-GA:22-5830</t>
  </si>
  <si>
    <t>Toyota Probox -DM-GA:22-5832</t>
  </si>
  <si>
    <t>Toyota Probox -DM-GA:22-5835</t>
  </si>
  <si>
    <t>Honda Accord -DM-GA:22-5900</t>
  </si>
  <si>
    <t>Toyota Hilux -DM-THA:15-0287</t>
  </si>
  <si>
    <t>Toyota Fielder MD-GA-22-8998</t>
  </si>
  <si>
    <t>Toyota Probox - DM-GA-22-9002</t>
  </si>
  <si>
    <t>NISSAN Blue Bird - DM-GA-31-8215</t>
  </si>
  <si>
    <t>Acc. Dep</t>
  </si>
  <si>
    <t>WDV</t>
  </si>
  <si>
    <t>New Op Bal</t>
  </si>
  <si>
    <t>Rev Acc Dep</t>
  </si>
  <si>
    <t>Land</t>
  </si>
  <si>
    <t>Freehold Land -Bashundhara</t>
  </si>
  <si>
    <t>Land Development Cost -Bashundhara</t>
  </si>
  <si>
    <t>Freehold Land -Bhabanipur</t>
  </si>
  <si>
    <t>Land Development Cost -Bhabanipur</t>
  </si>
  <si>
    <t>Abc</t>
  </si>
  <si>
    <t>Cw Head Office</t>
  </si>
  <si>
    <t>Pices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</si>
</sst>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7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95057"/>
      <name val="Segoe UI"/>
      <family val="2"/>
    </font>
    <font>
      <b/>
      <sz val="11"/>
      <color rgb="FF495057"/>
      <name val="Segoe U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/>
      <protection locked="0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1" fillId="0" borderId="0" xfId="1" applyNumberFormat="1" applyFont="1"/>
    <xf numFmtId="2" fontId="3" fillId="0" borderId="0" xfId="0" applyNumberFormat="1" applyFont="1" applyAlignment="1">
      <alignment horizontal="center"/>
    </xf>
    <xf numFmtId="2" fontId="0" fillId="0" borderId="0" xfId="1" applyNumberFormat="1" applyFont="1"/>
    <xf numFmtId="2" fontId="0" fillId="0" borderId="0" xfId="0" applyNumberFormat="1"/>
    <xf numFmtId="167" fontId="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</cellXfs>
  <cellStyles count="2">
    <cellStyle name="Comma" xfId="1" builtinId="3"/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D10" sqref="D10"/>
    </sheetView>
  </sheetViews>
  <sheetFormatPr defaultRowHeight="15" x14ac:dyDescent="0.25"/>
  <cols>
    <col min="1" max="1" width="16.42578125" bestFit="1" customWidth="1"/>
    <col min="2" max="2" width="11.85546875" bestFit="1" customWidth="1"/>
    <col min="3" max="3" width="35.42578125" bestFit="1" customWidth="1"/>
    <col min="4" max="4" width="35.42578125" customWidth="1"/>
    <col min="6" max="6" width="10.7109375" customWidth="1"/>
    <col min="7" max="7" width="17.85546875" style="17" customWidth="1"/>
    <col min="8" max="8" width="18.140625" style="20" bestFit="1" customWidth="1"/>
    <col min="9" max="9" width="15.42578125" bestFit="1" customWidth="1"/>
    <col min="10" max="10" width="21.140625" bestFit="1" customWidth="1"/>
    <col min="11" max="11" width="21.85546875" bestFit="1" customWidth="1"/>
  </cols>
  <sheetData>
    <row r="1" spans="1:12" s="3" customFormat="1" ht="16.5" x14ac:dyDescent="0.3">
      <c r="A1" s="2" t="s">
        <v>0</v>
      </c>
      <c r="B1" s="2" t="s">
        <v>1</v>
      </c>
      <c r="C1" s="2" t="s">
        <v>2</v>
      </c>
      <c r="D1" s="2" t="s">
        <v>16</v>
      </c>
      <c r="E1" s="2" t="s">
        <v>3</v>
      </c>
      <c r="F1" s="2" t="s">
        <v>4</v>
      </c>
      <c r="G1" s="15" t="s">
        <v>5</v>
      </c>
      <c r="H1" s="18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6.5" x14ac:dyDescent="0.3">
      <c r="A2" s="7" t="s">
        <v>36</v>
      </c>
      <c r="B2" s="7" t="s">
        <v>36</v>
      </c>
      <c r="C2" t="s">
        <v>37</v>
      </c>
      <c r="D2">
        <v>0</v>
      </c>
      <c r="E2" t="s">
        <v>43</v>
      </c>
      <c r="F2">
        <v>1</v>
      </c>
      <c r="G2" s="16">
        <f>10717000+9817000</f>
        <v>20534000</v>
      </c>
      <c r="H2" s="19">
        <v>43237</v>
      </c>
      <c r="I2" t="s">
        <v>41</v>
      </c>
      <c r="J2" t="s">
        <v>13</v>
      </c>
      <c r="K2" s="1" t="s">
        <v>42</v>
      </c>
    </row>
    <row r="3" spans="1:12" ht="16.5" x14ac:dyDescent="0.3">
      <c r="A3" s="7" t="s">
        <v>36</v>
      </c>
      <c r="B3" s="7" t="s">
        <v>36</v>
      </c>
      <c r="C3" t="s">
        <v>38</v>
      </c>
      <c r="D3">
        <v>0</v>
      </c>
      <c r="E3" t="s">
        <v>43</v>
      </c>
      <c r="F3">
        <v>1</v>
      </c>
      <c r="G3" s="16">
        <f>89333000+59333000</f>
        <v>148666000</v>
      </c>
      <c r="H3" s="19">
        <v>43237</v>
      </c>
      <c r="I3" t="s">
        <v>41</v>
      </c>
      <c r="J3" t="s">
        <v>13</v>
      </c>
      <c r="K3" s="1" t="s">
        <v>42</v>
      </c>
    </row>
    <row r="4" spans="1:12" ht="16.5" x14ac:dyDescent="0.3">
      <c r="A4" s="7" t="s">
        <v>36</v>
      </c>
      <c r="B4" s="7" t="s">
        <v>36</v>
      </c>
      <c r="C4" t="s">
        <v>38</v>
      </c>
      <c r="D4">
        <v>0</v>
      </c>
      <c r="E4" t="s">
        <v>43</v>
      </c>
      <c r="F4">
        <v>1</v>
      </c>
      <c r="G4" s="16">
        <f>138000</f>
        <v>138000</v>
      </c>
      <c r="H4" s="19">
        <v>43254</v>
      </c>
      <c r="I4" t="s">
        <v>41</v>
      </c>
      <c r="J4" t="s">
        <v>13</v>
      </c>
      <c r="K4" s="1" t="s">
        <v>42</v>
      </c>
    </row>
    <row r="5" spans="1:12" ht="16.5" x14ac:dyDescent="0.3">
      <c r="A5" s="7" t="s">
        <v>36</v>
      </c>
      <c r="B5" s="7" t="s">
        <v>36</v>
      </c>
      <c r="C5" t="s">
        <v>38</v>
      </c>
      <c r="D5">
        <v>0</v>
      </c>
      <c r="E5" t="s">
        <v>43</v>
      </c>
      <c r="F5">
        <v>1</v>
      </c>
      <c r="G5" s="16">
        <f>9250</f>
        <v>9250</v>
      </c>
      <c r="H5" s="19">
        <v>43395</v>
      </c>
      <c r="I5" t="s">
        <v>41</v>
      </c>
      <c r="J5" t="s">
        <v>13</v>
      </c>
      <c r="K5" s="1" t="s">
        <v>42</v>
      </c>
    </row>
    <row r="6" spans="1:12" ht="16.5" x14ac:dyDescent="0.3">
      <c r="A6" s="7" t="s">
        <v>36</v>
      </c>
      <c r="B6" s="7" t="s">
        <v>36</v>
      </c>
      <c r="C6" t="s">
        <v>38</v>
      </c>
      <c r="D6">
        <v>0</v>
      </c>
      <c r="E6" t="s">
        <v>43</v>
      </c>
      <c r="F6">
        <v>1</v>
      </c>
      <c r="G6" s="16">
        <f>20000</f>
        <v>20000</v>
      </c>
      <c r="H6" s="19">
        <v>43415</v>
      </c>
      <c r="I6" t="s">
        <v>41</v>
      </c>
      <c r="J6" t="s">
        <v>13</v>
      </c>
      <c r="K6" s="1" t="s">
        <v>42</v>
      </c>
    </row>
    <row r="7" spans="1:12" ht="16.5" x14ac:dyDescent="0.3">
      <c r="A7" s="7" t="s">
        <v>36</v>
      </c>
      <c r="B7" s="7" t="s">
        <v>36</v>
      </c>
      <c r="C7" t="s">
        <v>38</v>
      </c>
      <c r="D7">
        <v>0</v>
      </c>
      <c r="E7" t="s">
        <v>43</v>
      </c>
      <c r="F7">
        <v>1</v>
      </c>
      <c r="G7" s="16">
        <v>30000</v>
      </c>
      <c r="H7" s="19">
        <v>44670</v>
      </c>
      <c r="I7" t="s">
        <v>41</v>
      </c>
      <c r="J7" t="s">
        <v>13</v>
      </c>
      <c r="K7" s="1" t="s">
        <v>42</v>
      </c>
    </row>
    <row r="8" spans="1:12" ht="16.5" x14ac:dyDescent="0.3">
      <c r="A8" s="7" t="s">
        <v>36</v>
      </c>
      <c r="B8" s="7" t="s">
        <v>36</v>
      </c>
      <c r="C8" t="s">
        <v>38</v>
      </c>
      <c r="D8">
        <v>0</v>
      </c>
      <c r="E8" t="s">
        <v>43</v>
      </c>
      <c r="F8">
        <v>1</v>
      </c>
      <c r="G8" s="16">
        <v>358010</v>
      </c>
      <c r="H8" s="19">
        <v>44826</v>
      </c>
      <c r="I8" t="s">
        <v>41</v>
      </c>
      <c r="J8" t="s">
        <v>13</v>
      </c>
      <c r="K8" s="1" t="s">
        <v>42</v>
      </c>
    </row>
    <row r="9" spans="1:12" ht="16.5" x14ac:dyDescent="0.3">
      <c r="A9" s="7" t="s">
        <v>36</v>
      </c>
      <c r="B9" s="7" t="s">
        <v>36</v>
      </c>
      <c r="C9" t="s">
        <v>38</v>
      </c>
      <c r="D9">
        <v>0</v>
      </c>
      <c r="E9" t="s">
        <v>43</v>
      </c>
      <c r="F9">
        <v>1</v>
      </c>
      <c r="G9" s="16">
        <v>1274505</v>
      </c>
      <c r="H9" s="19">
        <v>44834</v>
      </c>
      <c r="I9" t="s">
        <v>41</v>
      </c>
      <c r="J9" t="s">
        <v>13</v>
      </c>
      <c r="K9" s="1" t="s">
        <v>42</v>
      </c>
    </row>
    <row r="10" spans="1:12" ht="16.5" x14ac:dyDescent="0.3">
      <c r="A10" s="7" t="s">
        <v>36</v>
      </c>
      <c r="B10" s="7" t="s">
        <v>36</v>
      </c>
      <c r="C10" t="s">
        <v>39</v>
      </c>
      <c r="D10">
        <v>0</v>
      </c>
      <c r="E10" t="s">
        <v>43</v>
      </c>
      <c r="F10">
        <v>1</v>
      </c>
      <c r="G10" s="16">
        <v>2000000</v>
      </c>
      <c r="H10" s="19">
        <v>42917</v>
      </c>
      <c r="I10" t="s">
        <v>41</v>
      </c>
      <c r="J10" t="s">
        <v>13</v>
      </c>
      <c r="K10" s="1" t="s">
        <v>42</v>
      </c>
    </row>
    <row r="11" spans="1:12" ht="16.5" x14ac:dyDescent="0.3">
      <c r="A11" s="7" t="s">
        <v>36</v>
      </c>
      <c r="B11" s="7" t="s">
        <v>36</v>
      </c>
      <c r="C11" t="s">
        <v>40</v>
      </c>
      <c r="D11">
        <v>0</v>
      </c>
      <c r="E11" t="s">
        <v>43</v>
      </c>
      <c r="F11">
        <v>1</v>
      </c>
      <c r="G11" s="16">
        <f>2982930</f>
        <v>2982930</v>
      </c>
      <c r="H11" s="19">
        <v>42917</v>
      </c>
      <c r="I11" t="s">
        <v>41</v>
      </c>
      <c r="J11" t="s">
        <v>13</v>
      </c>
      <c r="K11" s="1" t="s">
        <v>42</v>
      </c>
    </row>
    <row r="12" spans="1:12" ht="16.5" x14ac:dyDescent="0.3">
      <c r="A12" s="7" t="s">
        <v>36</v>
      </c>
      <c r="B12" s="7" t="s">
        <v>36</v>
      </c>
      <c r="C12" t="s">
        <v>40</v>
      </c>
      <c r="D12">
        <v>0</v>
      </c>
      <c r="E12" t="s">
        <v>43</v>
      </c>
      <c r="F12">
        <v>1</v>
      </c>
      <c r="G12" s="16">
        <f>116000</f>
        <v>116000</v>
      </c>
      <c r="H12" s="19">
        <v>43584</v>
      </c>
      <c r="I12" t="s">
        <v>41</v>
      </c>
      <c r="J12" t="s">
        <v>13</v>
      </c>
      <c r="K12" s="1" t="s">
        <v>42</v>
      </c>
    </row>
    <row r="13" spans="1:12" ht="16.5" x14ac:dyDescent="0.3">
      <c r="A13" s="7" t="s">
        <v>36</v>
      </c>
      <c r="B13" s="7" t="s">
        <v>36</v>
      </c>
      <c r="C13" t="s">
        <v>40</v>
      </c>
      <c r="D13">
        <v>0</v>
      </c>
      <c r="E13" t="s">
        <v>43</v>
      </c>
      <c r="F13">
        <v>1</v>
      </c>
      <c r="G13" s="16">
        <f>19570</f>
        <v>19570</v>
      </c>
      <c r="H13" s="19">
        <v>43584</v>
      </c>
      <c r="I13" t="s">
        <v>41</v>
      </c>
      <c r="J13" t="s">
        <v>13</v>
      </c>
      <c r="K13" s="1" t="s">
        <v>42</v>
      </c>
    </row>
    <row r="14" spans="1:12" ht="16.5" x14ac:dyDescent="0.3">
      <c r="A14" s="7" t="s">
        <v>36</v>
      </c>
      <c r="B14" s="7" t="s">
        <v>36</v>
      </c>
      <c r="C14" t="s">
        <v>40</v>
      </c>
      <c r="D14">
        <v>0</v>
      </c>
      <c r="E14" t="s">
        <v>43</v>
      </c>
      <c r="F14">
        <v>1</v>
      </c>
      <c r="G14" s="16">
        <f>32600</f>
        <v>32600</v>
      </c>
      <c r="H14" s="19">
        <v>43702</v>
      </c>
      <c r="I14" t="s">
        <v>41</v>
      </c>
      <c r="J14" t="s">
        <v>13</v>
      </c>
      <c r="K14" s="1" t="s">
        <v>42</v>
      </c>
    </row>
    <row r="15" spans="1:12" ht="16.5" x14ac:dyDescent="0.3">
      <c r="A15" s="7" t="s">
        <v>36</v>
      </c>
      <c r="B15" s="7" t="s">
        <v>36</v>
      </c>
      <c r="C15" t="s">
        <v>40</v>
      </c>
      <c r="D15">
        <v>0</v>
      </c>
      <c r="E15" t="s">
        <v>43</v>
      </c>
      <c r="F15">
        <v>1</v>
      </c>
      <c r="G15" s="16">
        <f>150000</f>
        <v>150000</v>
      </c>
      <c r="H15" s="19">
        <v>44264</v>
      </c>
      <c r="I15" t="s">
        <v>41</v>
      </c>
      <c r="J15" t="s">
        <v>13</v>
      </c>
      <c r="K15" s="1" t="s">
        <v>42</v>
      </c>
    </row>
    <row r="16" spans="1:12" ht="16.5" x14ac:dyDescent="0.3">
      <c r="A16" s="7" t="s">
        <v>36</v>
      </c>
      <c r="B16" s="7" t="s">
        <v>36</v>
      </c>
      <c r="C16" t="s">
        <v>40</v>
      </c>
      <c r="D16">
        <v>0</v>
      </c>
      <c r="E16" t="s">
        <v>43</v>
      </c>
      <c r="F16">
        <v>1</v>
      </c>
      <c r="G16" s="16">
        <f>20000</f>
        <v>20000</v>
      </c>
      <c r="H16" s="19">
        <v>44538</v>
      </c>
      <c r="I16" t="s">
        <v>41</v>
      </c>
      <c r="J16" t="s">
        <v>13</v>
      </c>
      <c r="K16" s="1" t="s">
        <v>42</v>
      </c>
    </row>
    <row r="17" spans="1:11" ht="16.5" x14ac:dyDescent="0.3">
      <c r="A17" s="7" t="s">
        <v>36</v>
      </c>
      <c r="B17" s="7" t="s">
        <v>36</v>
      </c>
      <c r="C17" t="s">
        <v>40</v>
      </c>
      <c r="D17">
        <v>0</v>
      </c>
      <c r="E17" t="s">
        <v>43</v>
      </c>
      <c r="F17">
        <v>1</v>
      </c>
      <c r="G17" s="16">
        <v>50000</v>
      </c>
      <c r="H17" s="19">
        <v>44591</v>
      </c>
      <c r="I17" t="s">
        <v>41</v>
      </c>
      <c r="J17" t="s">
        <v>13</v>
      </c>
      <c r="K17" s="1" t="s">
        <v>42</v>
      </c>
    </row>
    <row r="18" spans="1:11" ht="16.5" x14ac:dyDescent="0.3">
      <c r="A18" s="7" t="s">
        <v>36</v>
      </c>
      <c r="B18" s="7" t="s">
        <v>36</v>
      </c>
      <c r="C18" t="s">
        <v>40</v>
      </c>
      <c r="D18">
        <v>0</v>
      </c>
      <c r="E18" t="s">
        <v>43</v>
      </c>
      <c r="F18">
        <v>1</v>
      </c>
      <c r="G18" s="16">
        <v>30000</v>
      </c>
      <c r="H18" s="19">
        <v>44614</v>
      </c>
      <c r="I18" t="s">
        <v>41</v>
      </c>
      <c r="J18" t="s">
        <v>13</v>
      </c>
      <c r="K18" s="1" t="s">
        <v>42</v>
      </c>
    </row>
    <row r="19" spans="1:11" ht="16.5" x14ac:dyDescent="0.3">
      <c r="A19" s="7" t="s">
        <v>36</v>
      </c>
      <c r="B19" s="7" t="s">
        <v>36</v>
      </c>
      <c r="C19" t="s">
        <v>40</v>
      </c>
      <c r="D19">
        <v>0</v>
      </c>
      <c r="E19" t="s">
        <v>43</v>
      </c>
      <c r="F19">
        <v>1</v>
      </c>
      <c r="G19" s="16">
        <v>2000</v>
      </c>
      <c r="H19" s="19">
        <v>44655</v>
      </c>
      <c r="I19" t="s">
        <v>41</v>
      </c>
      <c r="J19" t="s">
        <v>13</v>
      </c>
      <c r="K19" s="1" t="s">
        <v>42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1"/>
  <sheetViews>
    <sheetView workbookViewId="0">
      <selection activeCell="I20" sqref="I20"/>
    </sheetView>
  </sheetViews>
  <sheetFormatPr defaultRowHeight="15" x14ac:dyDescent="0.25"/>
  <cols>
    <col min="1" max="1" width="13.85546875" customWidth="1"/>
    <col min="2" max="2" width="14.42578125" bestFit="1" customWidth="1"/>
    <col min="3" max="3" width="29.85546875" bestFit="1" customWidth="1"/>
    <col min="4" max="4" width="18.28515625" bestFit="1" customWidth="1"/>
    <col min="5" max="10" width="18.28515625" customWidth="1"/>
    <col min="12" max="12" width="10.7109375" customWidth="1"/>
    <col min="13" max="13" width="17.85546875" customWidth="1"/>
    <col min="14" max="14" width="17.42578125" customWidth="1"/>
    <col min="15" max="15" width="15.42578125" bestFit="1" customWidth="1"/>
    <col min="16" max="16" width="21.140625" bestFit="1" customWidth="1"/>
    <col min="17" max="17" width="21.85546875" bestFit="1" customWidth="1"/>
  </cols>
  <sheetData>
    <row r="1" spans="1:18" s="3" customFormat="1" ht="16.5" x14ac:dyDescent="0.3">
      <c r="A1" s="2" t="s">
        <v>0</v>
      </c>
      <c r="B1" s="2" t="s">
        <v>1</v>
      </c>
      <c r="C1" s="2" t="s">
        <v>2</v>
      </c>
      <c r="D1" s="2" t="s">
        <v>16</v>
      </c>
      <c r="E1" s="2" t="s">
        <v>32</v>
      </c>
      <c r="F1" s="2" t="s">
        <v>35</v>
      </c>
      <c r="G1" s="2" t="s">
        <v>33</v>
      </c>
      <c r="H1" s="2"/>
      <c r="I1" s="2" t="s">
        <v>34</v>
      </c>
      <c r="J1" s="2"/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</row>
    <row r="2" spans="1:18" ht="16.5" x14ac:dyDescent="0.3">
      <c r="A2" s="1" t="s">
        <v>15</v>
      </c>
      <c r="B2" s="1" t="s">
        <v>15</v>
      </c>
      <c r="C2" s="1" t="s">
        <v>15</v>
      </c>
      <c r="D2" s="5">
        <f>(25334656-2369089)</f>
        <v>22965567</v>
      </c>
      <c r="E2" s="5"/>
      <c r="F2" s="5"/>
      <c r="G2" s="5"/>
      <c r="H2" s="5"/>
      <c r="I2" s="5"/>
      <c r="J2" s="5"/>
      <c r="K2" s="6" t="s">
        <v>11</v>
      </c>
      <c r="L2" s="7">
        <v>1</v>
      </c>
      <c r="M2" s="5">
        <f>(25334656-2369089)</f>
        <v>22965567</v>
      </c>
      <c r="N2" s="8">
        <v>42917</v>
      </c>
      <c r="O2" s="9" t="s">
        <v>12</v>
      </c>
      <c r="P2" t="s">
        <v>13</v>
      </c>
      <c r="Q2" s="10" t="s">
        <v>14</v>
      </c>
    </row>
    <row r="3" spans="1:18" ht="16.5" x14ac:dyDescent="0.3">
      <c r="A3" s="1" t="s">
        <v>15</v>
      </c>
      <c r="B3" s="1" t="s">
        <v>15</v>
      </c>
      <c r="C3" s="5" t="s">
        <v>20</v>
      </c>
      <c r="D3" s="5">
        <v>1610975</v>
      </c>
      <c r="E3" s="5">
        <v>1610975</v>
      </c>
      <c r="F3" s="5">
        <f>E3*F$15/E$15</f>
        <v>430128.80226753128</v>
      </c>
      <c r="G3" s="5">
        <f>D3-F3+110835.5</f>
        <v>1291681.6977324686</v>
      </c>
      <c r="H3" s="5"/>
      <c r="I3" s="5"/>
      <c r="J3" s="5"/>
      <c r="K3" s="6"/>
      <c r="L3" s="7"/>
      <c r="M3" s="5"/>
      <c r="N3" s="8"/>
      <c r="O3" s="9"/>
      <c r="Q3" s="10"/>
    </row>
    <row r="4" spans="1:18" ht="16.5" x14ac:dyDescent="0.3">
      <c r="A4" s="1" t="s">
        <v>15</v>
      </c>
      <c r="B4" s="1" t="s">
        <v>15</v>
      </c>
      <c r="C4" s="12" t="s">
        <v>21</v>
      </c>
      <c r="D4" s="5">
        <v>1610975</v>
      </c>
      <c r="E4" s="13">
        <v>1610975</v>
      </c>
      <c r="F4" s="5">
        <f t="shared" ref="F4:F14" si="0">E4*F$15/E$15</f>
        <v>430128.80226753128</v>
      </c>
      <c r="G4" s="5">
        <f>D4-F4+110835.5</f>
        <v>1291681.6977324686</v>
      </c>
      <c r="H4" s="5"/>
      <c r="I4" s="5"/>
      <c r="J4" s="5"/>
      <c r="K4" s="6"/>
      <c r="L4" s="7"/>
      <c r="M4" s="5"/>
      <c r="N4" s="8"/>
      <c r="O4" s="9"/>
      <c r="Q4" s="10"/>
    </row>
    <row r="5" spans="1:18" ht="16.5" x14ac:dyDescent="0.3">
      <c r="A5" s="1" t="s">
        <v>15</v>
      </c>
      <c r="B5" s="1" t="s">
        <v>15</v>
      </c>
      <c r="C5" s="12" t="s">
        <v>31</v>
      </c>
      <c r="D5" s="5">
        <v>2429536</v>
      </c>
      <c r="E5" s="13">
        <v>2429536</v>
      </c>
      <c r="F5" s="5">
        <f t="shared" si="0"/>
        <v>648683.81554390909</v>
      </c>
      <c r="G5" s="5">
        <f t="shared" ref="G5:G14" si="1">D5-F5</f>
        <v>1780852.1844560909</v>
      </c>
      <c r="H5" s="5"/>
      <c r="I5" s="5"/>
      <c r="J5" s="5"/>
      <c r="K5" s="6"/>
      <c r="L5" s="7"/>
      <c r="M5" s="5"/>
      <c r="N5" s="8"/>
      <c r="O5" s="9"/>
      <c r="Q5" s="10"/>
    </row>
    <row r="6" spans="1:18" ht="16.5" x14ac:dyDescent="0.3">
      <c r="A6" s="1" t="s">
        <v>15</v>
      </c>
      <c r="B6" s="1" t="s">
        <v>15</v>
      </c>
      <c r="C6" t="s">
        <v>22</v>
      </c>
      <c r="D6" s="5">
        <v>1249300</v>
      </c>
      <c r="E6" s="13">
        <v>229038.33333333337</v>
      </c>
      <c r="F6" s="5">
        <f t="shared" si="0"/>
        <v>61153.018507436966</v>
      </c>
      <c r="G6" s="5">
        <f t="shared" si="1"/>
        <v>1188146.9814925632</v>
      </c>
      <c r="H6" s="5"/>
      <c r="I6" s="5"/>
      <c r="J6" s="5"/>
      <c r="K6" s="6"/>
      <c r="L6" s="7"/>
      <c r="M6" s="5"/>
      <c r="N6" s="8"/>
      <c r="O6" s="9"/>
      <c r="Q6" s="10"/>
    </row>
    <row r="7" spans="1:18" ht="16.5" x14ac:dyDescent="0.3">
      <c r="A7" s="1" t="s">
        <v>15</v>
      </c>
      <c r="B7" s="1" t="s">
        <v>15</v>
      </c>
      <c r="C7" t="s">
        <v>23</v>
      </c>
      <c r="D7" s="5">
        <v>1249300</v>
      </c>
      <c r="E7" s="13">
        <v>229038.33333333337</v>
      </c>
      <c r="F7" s="5">
        <f t="shared" si="0"/>
        <v>61153.018507436966</v>
      </c>
      <c r="G7" s="5">
        <f t="shared" si="1"/>
        <v>1188146.9814925632</v>
      </c>
      <c r="H7" s="5"/>
      <c r="I7" s="5"/>
      <c r="J7" s="5"/>
      <c r="K7" s="6"/>
      <c r="L7" s="7"/>
      <c r="M7" s="5"/>
      <c r="N7" s="8"/>
      <c r="O7" s="9"/>
      <c r="Q7" s="10"/>
    </row>
    <row r="8" spans="1:18" ht="16.5" x14ac:dyDescent="0.3">
      <c r="A8" s="1" t="s">
        <v>15</v>
      </c>
      <c r="B8" s="1" t="s">
        <v>15</v>
      </c>
      <c r="C8" t="s">
        <v>24</v>
      </c>
      <c r="D8" s="5">
        <v>1249300</v>
      </c>
      <c r="E8" s="13">
        <v>229038.33333333337</v>
      </c>
      <c r="F8" s="5">
        <f t="shared" si="0"/>
        <v>61153.018507436966</v>
      </c>
      <c r="G8" s="5">
        <f t="shared" si="1"/>
        <v>1188146.9814925632</v>
      </c>
      <c r="H8" s="5"/>
      <c r="I8" s="5"/>
      <c r="J8" s="5"/>
      <c r="K8" s="6"/>
      <c r="L8" s="7"/>
      <c r="M8" s="5"/>
      <c r="N8" s="8"/>
      <c r="O8" s="9"/>
      <c r="Q8" s="10"/>
    </row>
    <row r="9" spans="1:18" ht="16.5" x14ac:dyDescent="0.3">
      <c r="A9" s="1" t="s">
        <v>15</v>
      </c>
      <c r="B9" s="1" t="s">
        <v>15</v>
      </c>
      <c r="C9" t="s">
        <v>25</v>
      </c>
      <c r="D9" s="5">
        <v>1249300</v>
      </c>
      <c r="E9" s="13">
        <v>229038.33333333337</v>
      </c>
      <c r="F9" s="5">
        <f t="shared" si="0"/>
        <v>61153.018507436966</v>
      </c>
      <c r="G9" s="5">
        <f t="shared" si="1"/>
        <v>1188146.9814925632</v>
      </c>
      <c r="H9" s="5"/>
      <c r="I9" s="5"/>
      <c r="J9" s="5"/>
      <c r="K9" s="6"/>
      <c r="L9" s="7"/>
      <c r="M9" s="5"/>
      <c r="N9" s="8"/>
      <c r="O9" s="9"/>
      <c r="Q9" s="10"/>
    </row>
    <row r="10" spans="1:18" ht="16.5" x14ac:dyDescent="0.3">
      <c r="A10" s="1" t="s">
        <v>15</v>
      </c>
      <c r="B10" s="1" t="s">
        <v>15</v>
      </c>
      <c r="C10" t="s">
        <v>26</v>
      </c>
      <c r="D10" s="5">
        <v>1249300</v>
      </c>
      <c r="E10" s="13">
        <v>229038.33333333337</v>
      </c>
      <c r="F10" s="5">
        <f t="shared" si="0"/>
        <v>61153.018507436966</v>
      </c>
      <c r="G10" s="5">
        <f t="shared" si="1"/>
        <v>1188146.9814925632</v>
      </c>
      <c r="H10" s="5"/>
      <c r="I10" s="5"/>
      <c r="J10" s="5"/>
      <c r="K10" s="6"/>
      <c r="L10" s="7"/>
      <c r="M10" s="5"/>
      <c r="N10" s="8"/>
      <c r="O10" s="9"/>
      <c r="Q10" s="10"/>
    </row>
    <row r="11" spans="1:18" ht="16.5" x14ac:dyDescent="0.3">
      <c r="A11" s="1" t="s">
        <v>15</v>
      </c>
      <c r="B11" s="1" t="s">
        <v>15</v>
      </c>
      <c r="C11" t="s">
        <v>27</v>
      </c>
      <c r="D11" s="5">
        <v>6007000</v>
      </c>
      <c r="E11" s="13">
        <v>1101283.3333333335</v>
      </c>
      <c r="F11" s="5">
        <f t="shared" si="0"/>
        <v>294041.6090404017</v>
      </c>
      <c r="G11" s="5">
        <f t="shared" si="1"/>
        <v>5712958.3909595981</v>
      </c>
      <c r="H11" s="5"/>
      <c r="I11" s="5"/>
      <c r="J11" s="5"/>
      <c r="K11" s="6"/>
      <c r="L11" s="7"/>
      <c r="M11" s="5"/>
      <c r="N11" s="8"/>
      <c r="O11" s="9"/>
      <c r="Q11" s="10"/>
    </row>
    <row r="12" spans="1:18" ht="16.5" x14ac:dyDescent="0.3">
      <c r="A12" s="1" t="s">
        <v>15</v>
      </c>
      <c r="B12" s="1" t="s">
        <v>15</v>
      </c>
      <c r="C12" t="s">
        <v>28</v>
      </c>
      <c r="D12" s="5">
        <v>4610000</v>
      </c>
      <c r="E12" s="13">
        <v>845166.66666666651</v>
      </c>
      <c r="F12" s="5">
        <f t="shared" si="0"/>
        <v>225658.70112805918</v>
      </c>
      <c r="G12" s="5">
        <f t="shared" si="1"/>
        <v>4384341.2988719409</v>
      </c>
      <c r="H12" s="5"/>
      <c r="I12" s="5"/>
      <c r="J12" s="5"/>
      <c r="K12" s="6"/>
      <c r="L12" s="7"/>
      <c r="M12" s="5"/>
      <c r="N12" s="8"/>
      <c r="O12" s="9"/>
      <c r="Q12" s="10"/>
    </row>
    <row r="13" spans="1:18" ht="16.5" x14ac:dyDescent="0.3">
      <c r="A13" s="1" t="s">
        <v>15</v>
      </c>
      <c r="B13" s="1" t="s">
        <v>15</v>
      </c>
      <c r="C13" s="11" t="s">
        <v>29</v>
      </c>
      <c r="D13" s="5">
        <v>1520000</v>
      </c>
      <c r="E13" s="13">
        <v>76000</v>
      </c>
      <c r="F13" s="5">
        <f t="shared" si="0"/>
        <v>20291.928162964898</v>
      </c>
      <c r="G13" s="5">
        <f t="shared" si="1"/>
        <v>1499708.071837035</v>
      </c>
      <c r="H13" s="5"/>
      <c r="I13" s="5"/>
      <c r="J13" s="5"/>
      <c r="K13" s="6"/>
      <c r="L13" s="7"/>
      <c r="M13" s="5"/>
      <c r="N13" s="8"/>
      <c r="O13" s="9"/>
      <c r="Q13" s="10"/>
    </row>
    <row r="14" spans="1:18" ht="16.5" x14ac:dyDescent="0.3">
      <c r="A14" s="1" t="s">
        <v>15</v>
      </c>
      <c r="B14" s="1" t="s">
        <v>15</v>
      </c>
      <c r="C14" s="11" t="s">
        <v>30</v>
      </c>
      <c r="D14" s="5">
        <v>1078000</v>
      </c>
      <c r="E14" s="13">
        <v>53900</v>
      </c>
      <c r="F14" s="5">
        <f t="shared" si="0"/>
        <v>14391.249052418527</v>
      </c>
      <c r="G14" s="5">
        <f t="shared" si="1"/>
        <v>1063608.7509475814</v>
      </c>
      <c r="H14" s="5"/>
      <c r="I14" s="5"/>
      <c r="J14" s="5"/>
      <c r="K14" s="6"/>
      <c r="L14" s="7"/>
      <c r="M14" s="5"/>
      <c r="N14" s="8"/>
      <c r="O14" s="9"/>
      <c r="Q14" s="10"/>
    </row>
    <row r="15" spans="1:18" ht="16.5" x14ac:dyDescent="0.3">
      <c r="A15" s="1" t="s">
        <v>15</v>
      </c>
      <c r="B15" s="1" t="s">
        <v>15</v>
      </c>
      <c r="C15" s="1"/>
      <c r="D15" s="5"/>
      <c r="E15" s="14">
        <f>SUM(E3:E14)</f>
        <v>8873027.6666666642</v>
      </c>
      <c r="F15" s="14">
        <f>2369090</f>
        <v>2369090</v>
      </c>
      <c r="G15" s="14">
        <f>SUM(G3:G14)</f>
        <v>22965566.999999996</v>
      </c>
      <c r="H15" s="5"/>
      <c r="I15" s="5"/>
      <c r="J15" s="5"/>
      <c r="K15" s="6"/>
      <c r="L15" s="7"/>
      <c r="M15" s="5"/>
      <c r="N15" s="8"/>
      <c r="O15" s="9"/>
      <c r="Q15" s="10"/>
    </row>
    <row r="16" spans="1:18" ht="16.5" x14ac:dyDescent="0.3">
      <c r="A16" s="1" t="s">
        <v>15</v>
      </c>
      <c r="B16" s="1" t="s">
        <v>15</v>
      </c>
      <c r="C16" s="1"/>
      <c r="D16" s="5"/>
      <c r="E16" s="5"/>
      <c r="F16" s="5"/>
      <c r="G16" s="5">
        <v>22965567</v>
      </c>
      <c r="H16" s="5"/>
      <c r="I16" s="5"/>
      <c r="J16" s="5"/>
      <c r="K16" s="6"/>
      <c r="L16" s="7"/>
      <c r="M16" s="5"/>
      <c r="N16" s="8"/>
      <c r="O16" s="9"/>
      <c r="Q16" s="10"/>
    </row>
    <row r="17" spans="1:17" ht="16.5" x14ac:dyDescent="0.3">
      <c r="A17" s="1" t="s">
        <v>15</v>
      </c>
      <c r="B17" s="1" t="s">
        <v>15</v>
      </c>
      <c r="C17" s="1"/>
      <c r="D17" s="5"/>
      <c r="E17" s="5"/>
      <c r="F17" s="5"/>
      <c r="G17" s="5">
        <f>G16-G15</f>
        <v>0</v>
      </c>
      <c r="H17" s="5"/>
      <c r="I17" s="5"/>
      <c r="J17" s="5"/>
      <c r="K17" s="6"/>
      <c r="L17" s="7"/>
      <c r="M17" s="5"/>
      <c r="N17" s="8"/>
      <c r="O17" s="9"/>
      <c r="Q17" s="10"/>
    </row>
    <row r="18" spans="1:17" ht="16.5" x14ac:dyDescent="0.3">
      <c r="A18" s="1" t="s">
        <v>15</v>
      </c>
      <c r="B18" s="1" t="s">
        <v>15</v>
      </c>
      <c r="C18" s="1"/>
      <c r="D18" s="5"/>
      <c r="E18" s="5"/>
      <c r="F18" s="5"/>
      <c r="G18" s="4">
        <f>G17/2</f>
        <v>0</v>
      </c>
      <c r="H18" s="5"/>
      <c r="I18" s="5"/>
      <c r="J18" s="5"/>
      <c r="K18" s="6"/>
      <c r="L18" s="7"/>
      <c r="M18" s="5"/>
      <c r="N18" s="8"/>
      <c r="O18" s="9"/>
      <c r="Q18" s="10"/>
    </row>
    <row r="19" spans="1:17" ht="16.5" x14ac:dyDescent="0.3">
      <c r="A19" s="1" t="s">
        <v>15</v>
      </c>
      <c r="B19" s="1" t="s">
        <v>15</v>
      </c>
      <c r="C19" s="1"/>
      <c r="D19" s="5"/>
      <c r="E19" s="5"/>
      <c r="F19" s="5"/>
      <c r="G19" s="5"/>
      <c r="H19" s="5"/>
      <c r="I19" s="5"/>
      <c r="J19" s="5"/>
      <c r="K19" s="6"/>
      <c r="L19" s="7"/>
      <c r="M19" s="5"/>
      <c r="N19" s="8"/>
      <c r="O19" s="9"/>
      <c r="Q19" s="10"/>
    </row>
    <row r="20" spans="1:17" ht="16.5" x14ac:dyDescent="0.3">
      <c r="A20" s="1" t="s">
        <v>15</v>
      </c>
      <c r="B20" s="1" t="s">
        <v>15</v>
      </c>
      <c r="C20" s="1"/>
      <c r="D20" s="5"/>
      <c r="E20" s="5"/>
      <c r="F20" s="5"/>
      <c r="G20" s="5"/>
      <c r="H20" s="5"/>
      <c r="I20" s="5"/>
      <c r="J20" s="5"/>
      <c r="K20" s="6"/>
      <c r="L20" s="7"/>
      <c r="M20" s="5"/>
      <c r="N20" s="8"/>
      <c r="O20" s="9"/>
      <c r="Q20" s="10"/>
    </row>
    <row r="21" spans="1:17" ht="16.5" x14ac:dyDescent="0.3">
      <c r="A21" s="1" t="s">
        <v>15</v>
      </c>
      <c r="B21" s="1" t="s">
        <v>15</v>
      </c>
      <c r="C21" s="1"/>
      <c r="D21" s="5"/>
      <c r="E21" s="5"/>
      <c r="F21" s="5"/>
      <c r="G21" s="5"/>
      <c r="H21" s="5"/>
      <c r="I21" s="5"/>
      <c r="J21" s="5"/>
      <c r="K21" s="6"/>
      <c r="L21" s="7"/>
      <c r="M21" s="5"/>
      <c r="N21" s="8"/>
      <c r="O21" s="9"/>
      <c r="Q21" s="10"/>
    </row>
    <row r="22" spans="1:17" ht="16.5" x14ac:dyDescent="0.3">
      <c r="A22" s="1" t="s">
        <v>15</v>
      </c>
      <c r="B22" s="1" t="s">
        <v>15</v>
      </c>
      <c r="C22" s="1"/>
      <c r="D22" s="5"/>
      <c r="E22" s="5"/>
      <c r="F22" s="5"/>
      <c r="G22" s="5"/>
      <c r="H22" s="5"/>
      <c r="I22" s="5"/>
      <c r="J22" s="5"/>
      <c r="K22" s="6"/>
      <c r="L22" s="7"/>
      <c r="M22" s="5"/>
      <c r="N22" s="8"/>
      <c r="O22" s="9"/>
      <c r="Q22" s="10"/>
    </row>
    <row r="23" spans="1:17" ht="16.5" x14ac:dyDescent="0.3">
      <c r="A23" s="1" t="s">
        <v>15</v>
      </c>
      <c r="B23" s="1" t="s">
        <v>15</v>
      </c>
      <c r="C23" s="1"/>
      <c r="D23" s="5"/>
      <c r="E23" s="5"/>
      <c r="F23" s="5"/>
      <c r="G23" s="5"/>
      <c r="H23" s="5"/>
      <c r="I23" s="5"/>
      <c r="J23" s="5"/>
      <c r="K23" s="6"/>
      <c r="L23" s="7"/>
      <c r="M23" s="5"/>
      <c r="N23" s="8"/>
      <c r="O23" s="9"/>
      <c r="Q23" s="10"/>
    </row>
    <row r="24" spans="1:17" ht="16.5" x14ac:dyDescent="0.3">
      <c r="A24" s="1" t="s">
        <v>15</v>
      </c>
      <c r="B24" s="1" t="s">
        <v>15</v>
      </c>
      <c r="C24" s="1"/>
      <c r="D24" s="5"/>
      <c r="E24" s="5"/>
      <c r="F24" s="5"/>
      <c r="G24" s="5"/>
      <c r="H24" s="5"/>
      <c r="I24" s="5"/>
      <c r="J24" s="5"/>
      <c r="K24" s="6"/>
      <c r="L24" s="7"/>
      <c r="M24" s="5"/>
      <c r="N24" s="8"/>
      <c r="O24" s="9"/>
      <c r="Q24" s="10"/>
    </row>
    <row r="25" spans="1:17" ht="16.5" x14ac:dyDescent="0.3">
      <c r="A25" s="1" t="s">
        <v>15</v>
      </c>
      <c r="B25" s="1" t="s">
        <v>15</v>
      </c>
      <c r="C25" s="1"/>
      <c r="D25" s="5"/>
      <c r="E25" s="5"/>
      <c r="F25" s="5"/>
      <c r="G25" s="5"/>
      <c r="H25" s="5"/>
      <c r="I25" s="5"/>
      <c r="J25" s="5"/>
      <c r="K25" s="6"/>
      <c r="L25" s="7"/>
      <c r="M25" s="5"/>
      <c r="N25" s="8"/>
      <c r="O25" s="9"/>
      <c r="Q25" s="10"/>
    </row>
    <row r="26" spans="1:17" ht="16.5" x14ac:dyDescent="0.3">
      <c r="A26" s="1" t="s">
        <v>15</v>
      </c>
      <c r="B26" s="1" t="s">
        <v>15</v>
      </c>
      <c r="C26" s="1"/>
      <c r="D26" s="5"/>
      <c r="E26" s="5"/>
      <c r="F26" s="5"/>
      <c r="G26" s="5"/>
      <c r="H26" s="5"/>
      <c r="I26" s="5"/>
      <c r="J26" s="5"/>
      <c r="K26" s="6"/>
      <c r="L26" s="7"/>
      <c r="M26" s="5"/>
      <c r="N26" s="8"/>
      <c r="O26" s="9"/>
      <c r="Q26" s="10"/>
    </row>
    <row r="27" spans="1:17" ht="16.5" x14ac:dyDescent="0.3">
      <c r="A27" s="1"/>
      <c r="B27" s="1"/>
      <c r="C27" s="1"/>
      <c r="D27" s="5"/>
      <c r="E27" s="5"/>
      <c r="F27" s="5"/>
      <c r="G27" s="5"/>
      <c r="H27" s="5"/>
      <c r="I27" s="5"/>
      <c r="J27" s="5"/>
      <c r="K27" s="6"/>
      <c r="L27" s="7"/>
      <c r="M27" s="5"/>
      <c r="N27" s="8"/>
      <c r="O27" s="9"/>
      <c r="Q27" s="10"/>
    </row>
    <row r="28" spans="1:17" ht="16.5" x14ac:dyDescent="0.3">
      <c r="A28" s="1"/>
      <c r="B28" s="1"/>
      <c r="C28" s="1"/>
      <c r="D28" s="5"/>
      <c r="E28" s="5"/>
      <c r="F28" s="5"/>
      <c r="G28" s="5"/>
      <c r="H28" s="5"/>
      <c r="I28" s="5"/>
      <c r="J28" s="5"/>
      <c r="K28" s="6"/>
      <c r="L28" s="7"/>
      <c r="M28" s="5"/>
      <c r="N28" s="8"/>
      <c r="O28" s="9"/>
      <c r="Q28" s="10"/>
    </row>
    <row r="29" spans="1:17" x14ac:dyDescent="0.25">
      <c r="C29" t="s">
        <v>17</v>
      </c>
      <c r="L29" s="7">
        <v>1</v>
      </c>
      <c r="M29" s="5">
        <v>1743800</v>
      </c>
      <c r="N29" s="8">
        <v>43523</v>
      </c>
      <c r="P29" t="s">
        <v>13</v>
      </c>
    </row>
    <row r="30" spans="1:17" x14ac:dyDescent="0.25">
      <c r="C30" t="s">
        <v>18</v>
      </c>
      <c r="L30" s="7">
        <v>1</v>
      </c>
      <c r="M30" s="5">
        <v>1743800</v>
      </c>
      <c r="N30" s="8">
        <v>43523</v>
      </c>
      <c r="P30" t="s">
        <v>13</v>
      </c>
    </row>
    <row r="31" spans="1:17" x14ac:dyDescent="0.25">
      <c r="C31" t="s">
        <v>19</v>
      </c>
      <c r="L31" s="7">
        <v>1</v>
      </c>
      <c r="M31" s="5">
        <v>2065320</v>
      </c>
      <c r="N31" s="8">
        <v>43769</v>
      </c>
      <c r="P31" t="s">
        <v>13</v>
      </c>
    </row>
  </sheetData>
  <conditionalFormatting sqref="C4">
    <cfRule type="expression" dxfId="5" priority="6">
      <formula>$M4&gt;0</formula>
    </cfRule>
  </conditionalFormatting>
  <conditionalFormatting sqref="C12:C13">
    <cfRule type="expression" dxfId="4" priority="5">
      <formula>$M12&gt;0</formula>
    </cfRule>
  </conditionalFormatting>
  <conditionalFormatting sqref="C14">
    <cfRule type="expression" dxfId="3" priority="4">
      <formula>$M14&gt;0</formula>
    </cfRule>
  </conditionalFormatting>
  <conditionalFormatting sqref="C5">
    <cfRule type="expression" dxfId="2" priority="3">
      <formula>$M5&gt;0</formula>
    </cfRule>
  </conditionalFormatting>
  <conditionalFormatting sqref="E4:E14">
    <cfRule type="expression" dxfId="1" priority="2">
      <formula>$H4&gt;0</formula>
    </cfRule>
  </conditionalFormatting>
  <conditionalFormatting sqref="E8 E4">
    <cfRule type="expression" dxfId="0" priority="1">
      <formula>$H$11&gt;0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&amp; Land Development</vt:lpstr>
      <vt:lpstr>Vehicle Working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Malaya Roy</dc:creator>
  <cp:lastModifiedBy>Administrator</cp:lastModifiedBy>
  <dcterms:created xsi:type="dcterms:W3CDTF">2021-08-29T04:36:53Z</dcterms:created>
  <dcterms:modified xsi:type="dcterms:W3CDTF">2022-10-27T11:46:22Z</dcterms:modified>
</cp:coreProperties>
</file>